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tabRatio="598" firstSheet="2" activeTab="2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<sst xmlns="http://schemas.openxmlformats.org/spreadsheetml/2006/main" count="117" uniqueCount="50">
  <si>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</si>
  <si>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</si>
  <si>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</si>
  <si>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</si>
  <si>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</si>
  <si>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</si>
  <si>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</si>
  <si>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</si>
  <si>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</si>
  <si>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</si>
  <si>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</si>
  <si>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</si>
  <si>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</si>
  <si>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</si>
  <si>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</si>
  <si>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</si>
  <si>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</si>
  <si>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</si>
  <si>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</si>
  <si>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</si>
  <si>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</si>
  <si>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</si>
  <si>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</si>
  <si>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</si>
  <si>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</si>
  <si>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</si>
  <si>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</si>
  <si>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</si>
  <si>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</si>
  <si>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</si>
  <si>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</si>
  <si>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</si>
  <si>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</si>
  <si>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</si>
  <si>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</si>
  <si>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</si>
  <si>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</si>
  <si>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</si>
  <si>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</si>
  <si>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</si>
  <si>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</si>
  <si>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</si>
  <si>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</si>
  <si>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</si>
  <si>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</si>
  <si>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</si>
  <si>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</si>
  <si>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</si>
  <si>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</si>
  <si>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November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</si>
</sst>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383272</c:v>
                </c:pt>
                <c:pt idx="1">
                  <c:v>98365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481637</c:v>
                </c:pt>
                <c:pt idx="1">
                  <c:v>5914</c:v>
                </c:pt>
                <c:pt idx="2">
                  <c:v>1239</c:v>
                </c:pt>
                <c:pt idx="3">
                  <c:v>2933</c:v>
                </c:pt>
                <c:pt idx="4">
                  <c:v>158263</c:v>
                </c:pt>
                <c:pt idx="5">
                  <c:v>9027</c:v>
                </c:pt>
                <c:pt idx="6">
                  <c:v>1763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126933303316</c:v>
                </c:pt>
                <c:pt idx="1">
                  <c:v>3841232175</c:v>
                </c:pt>
                <c:pt idx="2">
                  <c:v>2769579028</c:v>
                </c:pt>
                <c:pt idx="3">
                  <c:v>2657808500</c:v>
                </c:pt>
                <c:pt idx="4">
                  <c:v>373527256266</c:v>
                </c:pt>
                <c:pt idx="5">
                  <c:v>24097024085</c:v>
                </c:pt>
                <c:pt idx="6">
                  <c:v>4498378264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74964593330</c:v>
                </c:pt>
                <c:pt idx="1">
                  <c:v>51968709986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263545.58166419936</c:v>
                </c:pt>
                <c:pt idx="1">
                  <c:v>271430.7510426587</c:v>
                </c:pt>
                <c:pt idx="2">
                  <c:v>259900.7059159274</c:v>
                </c:pt>
                <c:pt idx="3">
                  <c:v>244723.9957796545</c:v>
                </c:pt>
                <c:pt idx="4">
                  <c:v>290777.1813868647</c:v>
                </c:pt>
              </c:numCache>
            </c:numRef>
          </c:val>
        </c:ser>
        <c:axId val="56680114"/>
        <c:axId val="40358979"/>
      </c:barChart>
      <c:catAx>
        <c:axId val="56680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0358979"/>
        <c:crosses val="autoZero"/>
        <c:auto val="1"/>
        <c:lblOffset val="100"/>
        <c:noMultiLvlLbl val="0"/>
      </c:catAx>
      <c:valAx>
        <c:axId val="40358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66801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2669438.804143126</c:v>
                </c:pt>
                <c:pt idx="1">
                  <c:v>437160</c:v>
                </c:pt>
                <c:pt idx="2">
                  <c:v>3410567.2251733807</c:v>
                </c:pt>
                <c:pt idx="3">
                  <c:v>2794311.685493993</c:v>
                </c:pt>
                <c:pt idx="4">
                  <c:v>6274614.845833333</c:v>
                </c:pt>
              </c:numCache>
            </c:numRef>
          </c:val>
        </c:ser>
        <c:axId val="27686492"/>
        <c:axId val="47851837"/>
      </c:barChart>
      <c:catAx>
        <c:axId val="27686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7851837"/>
        <c:crosses val="autoZero"/>
        <c:auto val="1"/>
        <c:lblOffset val="100"/>
        <c:noMultiLvlLbl val="0"/>
      </c:catAx>
      <c:valAx>
        <c:axId val="47851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76864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649515.0786269868</c:v>
                </c:pt>
                <c:pt idx="1">
                  <c:v>413810.71913161466</c:v>
                </c:pt>
                <c:pt idx="2">
                  <c:v>727764.6790540541</c:v>
                </c:pt>
                <c:pt idx="3">
                  <c:v>664190.9627740949</c:v>
                </c:pt>
                <c:pt idx="4">
                  <c:v>1209108.530888031</c:v>
                </c:pt>
              </c:numCache>
            </c:numRef>
          </c:val>
        </c:ser>
        <c:axId val="28013350"/>
        <c:axId val="50793559"/>
      </c:barChart>
      <c:catAx>
        <c:axId val="28013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0793559"/>
        <c:crosses val="autoZero"/>
        <c:auto val="1"/>
        <c:lblOffset val="100"/>
        <c:noMultiLvlLbl val="0"/>
      </c:catAx>
      <c:valAx>
        <c:axId val="50793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0133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2235334.1630347054</c:v>
                </c:pt>
                <c:pt idx="1">
                  <c:v>1874818.1818181819</c:v>
                </c:pt>
                <c:pt idx="2">
                  <c:v>2343526.7869884577</c:v>
                </c:pt>
                <c:pt idx="3">
                  <c:v>2098665.9554565703</c:v>
                </c:pt>
                <c:pt idx="4">
                  <c:v>6341436.363636363</c:v>
                </c:pt>
              </c:numCache>
            </c:numRef>
          </c:val>
        </c:ser>
        <c:axId val="54488848"/>
        <c:axId val="20637585"/>
      </c:barChart>
      <c:catAx>
        <c:axId val="54488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0637585"/>
        <c:crosses val="autoZero"/>
        <c:auto val="1"/>
        <c:lblOffset val="100"/>
        <c:noMultiLvlLbl val="0"/>
      </c:catAx>
      <c:valAx>
        <c:axId val="20637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44888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906174.0538697579</c:v>
                </c:pt>
                <c:pt idx="1">
                  <c:v>346990.2080783354</c:v>
                </c:pt>
                <c:pt idx="2">
                  <c:v>1122078.213610586</c:v>
                </c:pt>
                <c:pt idx="3">
                  <c:v>1416109.5588235294</c:v>
                </c:pt>
                <c:pt idx="4">
                  <c:v>593132.9365079365</c:v>
                </c:pt>
              </c:numCache>
            </c:numRef>
          </c:val>
        </c:ser>
        <c:axId val="51520538"/>
        <c:axId val="61031659"/>
      </c:barChart>
      <c:catAx>
        <c:axId val="51520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1031659"/>
        <c:crosses val="autoZero"/>
        <c:auto val="1"/>
        <c:lblOffset val="100"/>
        <c:noMultiLvlLbl val="0"/>
      </c:catAx>
      <c:valAx>
        <c:axId val="61031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15205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2360167.92469497</c:v>
                </c:pt>
                <c:pt idx="1">
                  <c:v>1121041.8099073437</c:v>
                </c:pt>
                <c:pt idx="2">
                  <c:v>2656492.924099593</c:v>
                </c:pt>
                <c:pt idx="3">
                  <c:v>2745669.407401634</c:v>
                </c:pt>
                <c:pt idx="4">
                  <c:v>2566508.4490027055</c:v>
                </c:pt>
              </c:numCache>
            </c:numRef>
          </c:val>
        </c:ser>
        <c:axId val="12414020"/>
        <c:axId val="44617317"/>
      </c:barChart>
      <c:catAx>
        <c:axId val="12414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4617317"/>
        <c:crosses val="autoZero"/>
        <c:auto val="1"/>
        <c:lblOffset val="100"/>
        <c:noMultiLvlLbl val="0"/>
      </c:catAx>
      <c:valAx>
        <c:axId val="446173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24140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99620</c:v>
                </c:pt>
                <c:pt idx="1">
                  <c:v>1396</c:v>
                </c:pt>
                <c:pt idx="2">
                  <c:v>267</c:v>
                </c:pt>
                <c:pt idx="3">
                  <c:v>325</c:v>
                </c:pt>
                <c:pt idx="4">
                  <c:v>9728</c:v>
                </c:pt>
                <c:pt idx="5">
                  <c:v>1918</c:v>
                </c:pt>
                <c:pt idx="6">
                  <c:v>493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2b3f078d-be76-4a61-a7ae-d71cee4b23bd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$126.93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083217db-a82e-4356-a692-aaf29b655769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481,637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0.61675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101b764a-8e7a-41e3-aca7-2aed26464a33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660,776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0.013</cdr:y>
    </cdr:from>
    <cdr:to>
      <cdr:x>0.64675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</cdr:x>
      <cdr:y>0.013</cdr:y>
    </cdr:from>
    <cdr:to>
      <cdr:x>0.687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66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09081f1b-f1dd-4da4-954b-a9280450c042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$538,324,581,634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0cda079f-2e7d-4101-94e4-80e5250edf35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113,747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workbookViewId="0" topLeftCell="A11">
      <selection activeCell="A3" sqref="A3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C32" sqref="C32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383272</v>
      </c>
      <c r="C6" s="7">
        <f>B6/B$9</f>
        <v>0.7957694280132133</v>
      </c>
      <c r="D6" s="14">
        <v>74964593330</v>
      </c>
      <c r="E6" s="7">
        <f>D6/D$9</f>
        <v>0.5905825450975298</v>
      </c>
    </row>
    <row r="7" spans="1:5" ht="12.75">
      <c r="A7" s="1" t="s">
        <v>30</v>
      </c>
      <c r="B7" s="6">
        <v>98365</v>
      </c>
      <c r="C7" s="7">
        <f>B7/B$9</f>
        <v>0.20423057198678674</v>
      </c>
      <c r="D7" s="14">
        <v>51968709986</v>
      </c>
      <c r="E7" s="7">
        <f>D7/D$9</f>
        <v>0.40941745490247017</v>
      </c>
    </row>
    <row r="9" spans="1:7" ht="12.75">
      <c r="A9" s="9" t="s">
        <v>12</v>
      </c>
      <c r="B9" s="10">
        <f>SUM(B6:B7)</f>
        <v>481637</v>
      </c>
      <c r="C9" s="29">
        <f>SUM(C6:C7)</f>
        <v>1</v>
      </c>
      <c r="D9" s="15">
        <f>SUM(D6:D7)</f>
        <v>126933303316</v>
      </c>
      <c r="E9" s="29">
        <f>SUM(E6:E7)</f>
        <v>1</v>
      </c>
      <c r="G9" s="54">
        <f>+D9/1000000000</f>
        <v>126.933303316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99620</v>
      </c>
      <c r="C5" s="7">
        <f>B5/B$13</f>
        <v>0.8758033178897026</v>
      </c>
      <c r="D5" s="6">
        <v>481637</v>
      </c>
      <c r="E5" s="7">
        <f>D5/D$13</f>
        <v>0.7288960252793685</v>
      </c>
      <c r="F5" s="14">
        <v>126933303316</v>
      </c>
      <c r="G5" s="7">
        <f>F5/F$13</f>
        <v>0.2357932512216214</v>
      </c>
      <c r="H5" s="14">
        <f>IF(D5=0,"-",+F5/D5)</f>
        <v>263545.58166419936</v>
      </c>
      <c r="I5" s="25"/>
    </row>
    <row r="6" spans="1:8" ht="12.75">
      <c r="A6" s="51" t="s">
        <v>6</v>
      </c>
      <c r="B6" s="6">
        <v>1396</v>
      </c>
      <c r="C6" s="7">
        <f aca="true" t="shared" si="0" ref="C6:C11">B6/B$13</f>
        <v>0.012272851152118298</v>
      </c>
      <c r="D6" s="6">
        <v>5914</v>
      </c>
      <c r="E6" s="7">
        <f aca="true" t="shared" si="1" ref="E6:E11">D6/D$13</f>
        <v>0.00895008293279417</v>
      </c>
      <c r="F6" s="14">
        <v>3841232175</v>
      </c>
      <c r="G6" s="7">
        <f aca="true" t="shared" si="2" ref="G6:G11">F6/F$13</f>
        <v>0.007135531807484141</v>
      </c>
      <c r="H6" s="14">
        <f aca="true" t="shared" si="3" ref="H6:H11">IF(D6=0,"-",+F6/D6)</f>
        <v>649515.0786269868</v>
      </c>
    </row>
    <row r="7" spans="1:8" ht="12.75">
      <c r="A7" s="51" t="s">
        <v>7</v>
      </c>
      <c r="B7" s="6">
        <v>267</v>
      </c>
      <c r="C7" s="7">
        <f t="shared" si="0"/>
        <v>0.002347314654452425</v>
      </c>
      <c r="D7" s="6">
        <v>1239</v>
      </c>
      <c r="E7" s="7">
        <f t="shared" si="1"/>
        <v>0.0018750681017470367</v>
      </c>
      <c r="F7" s="14">
        <v>2769579028</v>
      </c>
      <c r="G7" s="7">
        <f t="shared" si="2"/>
        <v>0.005144812483935578</v>
      </c>
      <c r="H7" s="14">
        <f t="shared" si="3"/>
        <v>2235334.1630347054</v>
      </c>
    </row>
    <row r="8" spans="1:8" ht="12.75">
      <c r="A8" s="51" t="s">
        <v>8</v>
      </c>
      <c r="B8" s="6">
        <v>325</v>
      </c>
      <c r="C8" s="7">
        <f t="shared" si="0"/>
        <v>0.0028572182123484577</v>
      </c>
      <c r="D8" s="6">
        <v>2933</v>
      </c>
      <c r="E8" s="7">
        <f t="shared" si="1"/>
        <v>0.004438720534644116</v>
      </c>
      <c r="F8" s="14">
        <v>2657808500</v>
      </c>
      <c r="G8" s="7">
        <f t="shared" si="2"/>
        <v>0.00493718583671702</v>
      </c>
      <c r="H8" s="14">
        <f t="shared" si="3"/>
        <v>906174.0538697579</v>
      </c>
    </row>
    <row r="9" spans="1:8" ht="12.75">
      <c r="A9" s="51" t="s">
        <v>9</v>
      </c>
      <c r="B9" s="6">
        <v>9728</v>
      </c>
      <c r="C9" s="7">
        <f t="shared" si="0"/>
        <v>0.08552313467607937</v>
      </c>
      <c r="D9" s="6">
        <v>158263</v>
      </c>
      <c r="E9" s="7">
        <f t="shared" si="1"/>
        <v>0.23951081758417375</v>
      </c>
      <c r="F9" s="14">
        <v>373527256266</v>
      </c>
      <c r="G9" s="7">
        <f t="shared" si="2"/>
        <v>0.6938699606327032</v>
      </c>
      <c r="H9" s="14">
        <f t="shared" si="3"/>
        <v>2360167.92469497</v>
      </c>
    </row>
    <row r="10" spans="1:8" ht="12.75">
      <c r="A10" s="51" t="s">
        <v>10</v>
      </c>
      <c r="B10" s="6">
        <v>1918</v>
      </c>
      <c r="C10" s="7">
        <f t="shared" si="0"/>
        <v>0.01686198317318259</v>
      </c>
      <c r="D10" s="6">
        <v>9027</v>
      </c>
      <c r="E10" s="7">
        <f t="shared" si="1"/>
        <v>0.013661210455585554</v>
      </c>
      <c r="F10" s="14">
        <v>24097024085</v>
      </c>
      <c r="G10" s="7">
        <f t="shared" si="2"/>
        <v>0.04476300155541338</v>
      </c>
      <c r="H10" s="14">
        <f t="shared" si="3"/>
        <v>2669438.804143126</v>
      </c>
    </row>
    <row r="11" spans="1:8" ht="12.75">
      <c r="A11" s="51" t="s">
        <v>11</v>
      </c>
      <c r="B11" s="6">
        <v>493</v>
      </c>
      <c r="C11" s="7">
        <f t="shared" si="0"/>
        <v>0.004334180242116276</v>
      </c>
      <c r="D11" s="6">
        <v>1763</v>
      </c>
      <c r="E11" s="7">
        <f t="shared" si="1"/>
        <v>0.0026680751116868653</v>
      </c>
      <c r="F11" s="14">
        <v>4498378264</v>
      </c>
      <c r="G11" s="7">
        <f t="shared" si="2"/>
        <v>0.00835625646212528</v>
      </c>
      <c r="H11" s="14">
        <f t="shared" si="3"/>
        <v>2551547.512195122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113747</v>
      </c>
      <c r="C13" s="11">
        <f t="shared" si="4"/>
        <v>0.9999999999999999</v>
      </c>
      <c r="D13" s="10">
        <f t="shared" si="4"/>
        <v>660776</v>
      </c>
      <c r="E13" s="12">
        <f t="shared" si="4"/>
        <v>1</v>
      </c>
      <c r="F13" s="15">
        <f t="shared" si="4"/>
        <v>538324581634</v>
      </c>
      <c r="G13" s="12">
        <f t="shared" si="4"/>
        <v>1</v>
      </c>
      <c r="H13" s="15">
        <f>F13/D13</f>
        <v>814685.4329364263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52030</v>
      </c>
      <c r="C16" s="7">
        <f aca="true" t="shared" si="5" ref="C16:C22">B16/B$24</f>
        <v>0.8998460766849414</v>
      </c>
      <c r="D16" s="6">
        <v>152255</v>
      </c>
      <c r="E16" s="7">
        <f aca="true" t="shared" si="6" ref="E16:E22">D16/D$24</f>
        <v>0.8095526736958522</v>
      </c>
      <c r="F16" s="20">
        <v>41326689000</v>
      </c>
      <c r="G16" s="7">
        <f aca="true" t="shared" si="7" ref="G16:G22">F16/F$24</f>
        <v>0.5239433663759784</v>
      </c>
      <c r="H16" s="20">
        <f aca="true" t="shared" si="8" ref="H16:H22">IF(D16=0,"-",+F16/D16)</f>
        <v>271430.7510426587</v>
      </c>
      <c r="J16" s="8"/>
      <c r="M16" s="1"/>
      <c r="N16" s="1"/>
    </row>
    <row r="17" spans="1:14" ht="12.75">
      <c r="A17" s="1" t="s">
        <v>6</v>
      </c>
      <c r="B17" s="6">
        <v>563</v>
      </c>
      <c r="C17" s="7">
        <f t="shared" si="5"/>
        <v>0.0097369467840404</v>
      </c>
      <c r="D17" s="6">
        <v>1474</v>
      </c>
      <c r="E17" s="7">
        <f t="shared" si="6"/>
        <v>0.007837382293045786</v>
      </c>
      <c r="F17" s="20">
        <v>609957000</v>
      </c>
      <c r="G17" s="7">
        <f t="shared" si="7"/>
        <v>0.00773308802755993</v>
      </c>
      <c r="H17" s="20">
        <f t="shared" si="8"/>
        <v>413810.71913161466</v>
      </c>
      <c r="J17" s="8"/>
      <c r="M17" s="1"/>
      <c r="N17" s="1"/>
    </row>
    <row r="18" spans="1:14" ht="12.75">
      <c r="A18" s="1" t="s">
        <v>7</v>
      </c>
      <c r="B18" s="6">
        <v>86</v>
      </c>
      <c r="C18" s="7">
        <f t="shared" si="5"/>
        <v>0.001487348887082548</v>
      </c>
      <c r="D18" s="6">
        <v>286</v>
      </c>
      <c r="E18" s="7">
        <f t="shared" si="6"/>
        <v>0.0015206861165611226</v>
      </c>
      <c r="F18" s="20">
        <v>536198000</v>
      </c>
      <c r="G18" s="7">
        <f t="shared" si="7"/>
        <v>0.006797964994584175</v>
      </c>
      <c r="H18" s="20">
        <f t="shared" si="8"/>
        <v>1874818.1818181819</v>
      </c>
      <c r="J18" s="8"/>
      <c r="M18" s="1"/>
      <c r="N18" s="1"/>
    </row>
    <row r="19" spans="1:14" ht="12.75">
      <c r="A19" s="1" t="s">
        <v>8</v>
      </c>
      <c r="B19" s="6">
        <v>178</v>
      </c>
      <c r="C19" s="7">
        <f t="shared" si="5"/>
        <v>0.003078466301170855</v>
      </c>
      <c r="D19" s="6">
        <v>817</v>
      </c>
      <c r="E19" s="7">
        <f t="shared" si="6"/>
        <v>0.004344057892414116</v>
      </c>
      <c r="F19" s="20">
        <v>283491000</v>
      </c>
      <c r="G19" s="7">
        <f t="shared" si="7"/>
        <v>0.003594123615305656</v>
      </c>
      <c r="H19" s="20">
        <f t="shared" si="8"/>
        <v>346990.2080783354</v>
      </c>
      <c r="J19" s="8"/>
      <c r="M19" s="1"/>
      <c r="N19" s="1"/>
    </row>
    <row r="20" spans="1:14" ht="12.75">
      <c r="A20" s="1" t="s">
        <v>9</v>
      </c>
      <c r="B20" s="6">
        <v>4266</v>
      </c>
      <c r="C20" s="7">
        <f t="shared" si="5"/>
        <v>0.07377942270109476</v>
      </c>
      <c r="D20" s="6">
        <v>30543</v>
      </c>
      <c r="E20" s="7">
        <f t="shared" si="6"/>
        <v>0.16239970649694532</v>
      </c>
      <c r="F20" s="20">
        <v>34239980000</v>
      </c>
      <c r="G20" s="7">
        <f t="shared" si="7"/>
        <v>0.434097451790686</v>
      </c>
      <c r="H20" s="20">
        <f t="shared" si="8"/>
        <v>1121041.8099073437</v>
      </c>
      <c r="J20" s="8"/>
      <c r="M20" s="1"/>
      <c r="N20" s="1"/>
    </row>
    <row r="21" spans="1:14" ht="12.75">
      <c r="A21" s="1" t="s">
        <v>10</v>
      </c>
      <c r="B21" s="6">
        <v>576</v>
      </c>
      <c r="C21" s="7">
        <f t="shared" si="5"/>
        <v>0.00996177859255288</v>
      </c>
      <c r="D21" s="6">
        <v>2250</v>
      </c>
      <c r="E21" s="7">
        <f t="shared" si="6"/>
        <v>0.01196343972819065</v>
      </c>
      <c r="F21" s="20">
        <v>983610000</v>
      </c>
      <c r="G21" s="7">
        <f t="shared" si="7"/>
        <v>0.012470293340003021</v>
      </c>
      <c r="H21" s="20">
        <f t="shared" si="8"/>
        <v>437160</v>
      </c>
      <c r="J21" s="8"/>
      <c r="M21" s="1"/>
      <c r="N21" s="1"/>
    </row>
    <row r="22" spans="1:14" ht="12.75">
      <c r="A22" s="1" t="s">
        <v>11</v>
      </c>
      <c r="B22" s="6">
        <v>122</v>
      </c>
      <c r="C22" s="7">
        <f t="shared" si="5"/>
        <v>0.002109960049117103</v>
      </c>
      <c r="D22" s="6">
        <v>448</v>
      </c>
      <c r="E22" s="7">
        <f t="shared" si="6"/>
        <v>0.002382053776990849</v>
      </c>
      <c r="F22" s="20">
        <v>896327000</v>
      </c>
      <c r="G22" s="7">
        <f t="shared" si="7"/>
        <v>0.011363711855882808</v>
      </c>
      <c r="H22" s="20">
        <f t="shared" si="8"/>
        <v>2000729.9107142857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57821</v>
      </c>
      <c r="C24" s="11">
        <f t="shared" si="9"/>
        <v>0.9999999999999999</v>
      </c>
      <c r="D24" s="10">
        <f t="shared" si="9"/>
        <v>188073</v>
      </c>
      <c r="E24" s="11">
        <f t="shared" si="9"/>
        <v>1</v>
      </c>
      <c r="F24" s="21">
        <f t="shared" si="9"/>
        <v>78876252000</v>
      </c>
      <c r="G24" s="11">
        <f t="shared" si="9"/>
        <v>1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98614</v>
      </c>
      <c r="C27" s="7">
        <f>B27/B$35</f>
        <v>0.8751763860169153</v>
      </c>
      <c r="D27" s="6">
        <v>329382</v>
      </c>
      <c r="E27" s="7">
        <f>D27/D$35</f>
        <v>0.6968053936615591</v>
      </c>
      <c r="F27" s="20">
        <v>85606614316</v>
      </c>
      <c r="G27" s="7">
        <f>F27/F$35</f>
        <v>0.1863247917000697</v>
      </c>
      <c r="H27" s="20">
        <f aca="true" t="shared" si="10" ref="H27:H33">IF(D27=0,"-",+F27/D27)</f>
        <v>259900.7059159274</v>
      </c>
      <c r="J27" s="8"/>
    </row>
    <row r="28" spans="1:10" ht="12.75">
      <c r="A28" s="1" t="s">
        <v>6</v>
      </c>
      <c r="B28" s="6">
        <v>1379</v>
      </c>
      <c r="C28" s="7">
        <f aca="true" t="shared" si="11" ref="C28:C33">B28/B$35</f>
        <v>0.01223830527427471</v>
      </c>
      <c r="D28" s="6">
        <v>4440</v>
      </c>
      <c r="E28" s="7">
        <f aca="true" t="shared" si="12" ref="E28:E33">D28/D$35</f>
        <v>0.009392789975946841</v>
      </c>
      <c r="F28" s="20">
        <v>3231275175</v>
      </c>
      <c r="G28" s="7">
        <f aca="true" t="shared" si="13" ref="G28:G33">F28/F$35</f>
        <v>0.007032945745115796</v>
      </c>
      <c r="H28" s="20">
        <f t="shared" si="10"/>
        <v>727764.6790540541</v>
      </c>
      <c r="J28" s="8"/>
    </row>
    <row r="29" spans="1:10" ht="12.75">
      <c r="A29" s="1" t="s">
        <v>7</v>
      </c>
      <c r="B29" s="6">
        <v>263</v>
      </c>
      <c r="C29" s="7">
        <f t="shared" si="11"/>
        <v>0.0023340640225774103</v>
      </c>
      <c r="D29" s="6">
        <v>953</v>
      </c>
      <c r="E29" s="7">
        <f t="shared" si="12"/>
        <v>0.0020160650556480496</v>
      </c>
      <c r="F29" s="20">
        <v>2233381028</v>
      </c>
      <c r="G29" s="7">
        <f t="shared" si="13"/>
        <v>0.00486100587149621</v>
      </c>
      <c r="H29" s="20">
        <f t="shared" si="10"/>
        <v>2343526.7869884577</v>
      </c>
      <c r="J29" s="8"/>
    </row>
    <row r="30" spans="1:10" ht="12.75">
      <c r="A30" s="1" t="s">
        <v>8</v>
      </c>
      <c r="B30" s="6">
        <v>324</v>
      </c>
      <c r="C30" s="7">
        <f t="shared" si="11"/>
        <v>0.0028754248795250224</v>
      </c>
      <c r="D30" s="6">
        <v>2116</v>
      </c>
      <c r="E30" s="7">
        <f t="shared" si="12"/>
        <v>0.004476383691239531</v>
      </c>
      <c r="F30" s="20">
        <v>2374317500</v>
      </c>
      <c r="G30" s="7">
        <f t="shared" si="13"/>
        <v>0.005167757388282158</v>
      </c>
      <c r="H30" s="20">
        <f t="shared" si="10"/>
        <v>1122078.213610586</v>
      </c>
      <c r="J30" s="8"/>
    </row>
    <row r="31" spans="1:10" ht="12.75">
      <c r="A31" s="1" t="s">
        <v>9</v>
      </c>
      <c r="B31" s="6">
        <v>9723</v>
      </c>
      <c r="C31" s="7">
        <f t="shared" si="11"/>
        <v>0.08628937069019071</v>
      </c>
      <c r="D31" s="6">
        <v>127720</v>
      </c>
      <c r="E31" s="7">
        <f t="shared" si="12"/>
        <v>0.2701907963351195</v>
      </c>
      <c r="F31" s="20">
        <v>339287276266</v>
      </c>
      <c r="G31" s="7">
        <f t="shared" si="13"/>
        <v>0.7384666661782813</v>
      </c>
      <c r="H31" s="20">
        <f t="shared" si="10"/>
        <v>2656492.924099593</v>
      </c>
      <c r="J31" s="8"/>
    </row>
    <row r="32" spans="1:10" ht="12.75">
      <c r="A32" s="1" t="s">
        <v>10</v>
      </c>
      <c r="B32" s="6">
        <v>1897</v>
      </c>
      <c r="C32" s="7">
        <f t="shared" si="11"/>
        <v>0.016835435174256074</v>
      </c>
      <c r="D32" s="6">
        <v>6777</v>
      </c>
      <c r="E32" s="7">
        <f t="shared" si="12"/>
        <v>0.01433669767274589</v>
      </c>
      <c r="F32" s="20">
        <v>23113414085</v>
      </c>
      <c r="G32" s="7">
        <f t="shared" si="13"/>
        <v>0.050306884570485474</v>
      </c>
      <c r="H32" s="20">
        <f t="shared" si="10"/>
        <v>3410567.2251733807</v>
      </c>
      <c r="J32" s="8"/>
    </row>
    <row r="33" spans="1:10" ht="12.75">
      <c r="A33" s="1" t="s">
        <v>11</v>
      </c>
      <c r="B33" s="6">
        <v>479</v>
      </c>
      <c r="C33" s="7">
        <f t="shared" si="11"/>
        <v>0.004251013942260759</v>
      </c>
      <c r="D33" s="6">
        <v>1315</v>
      </c>
      <c r="E33" s="7">
        <f t="shared" si="12"/>
        <v>0.0027818736077410127</v>
      </c>
      <c r="F33" s="20">
        <v>3602051264</v>
      </c>
      <c r="G33" s="7">
        <f t="shared" si="13"/>
        <v>0.007839948546269439</v>
      </c>
      <c r="H33" s="20">
        <f t="shared" si="10"/>
        <v>2739202.4821292777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112679</v>
      </c>
      <c r="C35" s="11">
        <f t="shared" si="14"/>
        <v>1</v>
      </c>
      <c r="D35" s="10">
        <f t="shared" si="14"/>
        <v>472703</v>
      </c>
      <c r="E35" s="11">
        <f t="shared" si="14"/>
        <v>0.9999999999999998</v>
      </c>
      <c r="F35" s="21">
        <f t="shared" si="14"/>
        <v>459448329634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88604</v>
      </c>
      <c r="C38" s="7">
        <f aca="true" t="shared" si="15" ref="C38:C44">B38/B$46</f>
        <v>0.8719664613143858</v>
      </c>
      <c r="D38" s="6">
        <v>220835</v>
      </c>
      <c r="E38" s="7">
        <f aca="true" t="shared" si="16" ref="E38:E44">D38/D$46</f>
        <v>0.7422102125113852</v>
      </c>
      <c r="F38" s="20">
        <v>54043623608</v>
      </c>
      <c r="G38" s="7">
        <f aca="true" t="shared" si="17" ref="G38:G44">F38/F$46</f>
        <v>0.21241768934647806</v>
      </c>
      <c r="H38" s="20">
        <f aca="true" t="shared" si="18" ref="H38:H44">IF(D38=0,"-",+F38/D38)</f>
        <v>244723.9957796545</v>
      </c>
      <c r="J38" s="8"/>
      <c r="N38" s="1"/>
    </row>
    <row r="39" spans="1:14" ht="12.75">
      <c r="A39" s="1" t="s">
        <v>6</v>
      </c>
      <c r="B39" s="6">
        <v>1313</v>
      </c>
      <c r="C39" s="7">
        <f t="shared" si="15"/>
        <v>0.012921447831991655</v>
      </c>
      <c r="D39" s="6">
        <v>3922</v>
      </c>
      <c r="E39" s="7">
        <f t="shared" si="16"/>
        <v>0.013181553890776609</v>
      </c>
      <c r="F39" s="20">
        <v>2604956956</v>
      </c>
      <c r="G39" s="7">
        <f t="shared" si="17"/>
        <v>0.010238746044383396</v>
      </c>
      <c r="H39" s="20">
        <f t="shared" si="18"/>
        <v>664190.9627740949</v>
      </c>
      <c r="J39" s="8"/>
      <c r="N39" s="1"/>
    </row>
    <row r="40" spans="1:14" ht="12.75">
      <c r="A40" s="1" t="s">
        <v>7</v>
      </c>
      <c r="B40" s="6">
        <v>256</v>
      </c>
      <c r="C40" s="7">
        <f t="shared" si="15"/>
        <v>0.0025193378865117013</v>
      </c>
      <c r="D40" s="6">
        <v>898</v>
      </c>
      <c r="E40" s="7">
        <f t="shared" si="16"/>
        <v>0.003018112033125292</v>
      </c>
      <c r="F40" s="20">
        <v>1884602028</v>
      </c>
      <c r="G40" s="7">
        <f t="shared" si="17"/>
        <v>0.007407401306565745</v>
      </c>
      <c r="H40" s="20">
        <f t="shared" si="18"/>
        <v>2098665.9554565703</v>
      </c>
      <c r="J40" s="8"/>
      <c r="N40" s="1"/>
    </row>
    <row r="41" spans="1:14" ht="12.75">
      <c r="A41" s="1" t="s">
        <v>8</v>
      </c>
      <c r="B41" s="6">
        <v>297</v>
      </c>
      <c r="C41" s="7">
        <f t="shared" si="15"/>
        <v>0.0029228255948983406</v>
      </c>
      <c r="D41" s="6">
        <v>1360</v>
      </c>
      <c r="E41" s="7">
        <f t="shared" si="16"/>
        <v>0.00457086009471091</v>
      </c>
      <c r="F41" s="20">
        <v>1925909000</v>
      </c>
      <c r="G41" s="7">
        <f t="shared" si="17"/>
        <v>0.007569757769000303</v>
      </c>
      <c r="H41" s="20">
        <f t="shared" si="18"/>
        <v>1416109.5588235294</v>
      </c>
      <c r="J41" s="8"/>
      <c r="N41" s="1"/>
    </row>
    <row r="42" spans="1:14" ht="12.75">
      <c r="A42" s="1" t="s">
        <v>9</v>
      </c>
      <c r="B42" s="6">
        <v>8909</v>
      </c>
      <c r="C42" s="7">
        <f t="shared" si="15"/>
        <v>0.08767492668333103</v>
      </c>
      <c r="D42" s="6">
        <v>64148</v>
      </c>
      <c r="E42" s="7">
        <f t="shared" si="16"/>
        <v>0.2155967157025849</v>
      </c>
      <c r="F42" s="20">
        <v>176129201146</v>
      </c>
      <c r="G42" s="7">
        <f t="shared" si="17"/>
        <v>0.6922733050848979</v>
      </c>
      <c r="H42" s="20">
        <f t="shared" si="18"/>
        <v>2745669.407401634</v>
      </c>
      <c r="J42" s="8"/>
      <c r="N42" s="1"/>
    </row>
    <row r="43" spans="1:14" ht="12.75">
      <c r="A43" s="1" t="s">
        <v>10</v>
      </c>
      <c r="B43" s="6">
        <v>1842</v>
      </c>
      <c r="C43" s="7">
        <f t="shared" si="15"/>
        <v>0.018127423386541226</v>
      </c>
      <c r="D43" s="6">
        <v>5577</v>
      </c>
      <c r="E43" s="7">
        <f t="shared" si="16"/>
        <v>0.01874388731485496</v>
      </c>
      <c r="F43" s="20">
        <v>15583876270</v>
      </c>
      <c r="G43" s="7">
        <f t="shared" si="17"/>
        <v>0.06125220270842079</v>
      </c>
      <c r="H43" s="20">
        <f t="shared" si="18"/>
        <v>2794311.685493993</v>
      </c>
      <c r="J43" s="8"/>
      <c r="N43" s="1"/>
    </row>
    <row r="44" spans="1:14" ht="12.75">
      <c r="A44" s="1" t="s">
        <v>11</v>
      </c>
      <c r="B44" s="6">
        <v>393</v>
      </c>
      <c r="C44" s="7">
        <f t="shared" si="15"/>
        <v>0.003867577302340229</v>
      </c>
      <c r="D44" s="6">
        <v>797</v>
      </c>
      <c r="E44" s="7">
        <f t="shared" si="16"/>
        <v>0.0026786584525622026</v>
      </c>
      <c r="F44" s="20">
        <v>2249314317</v>
      </c>
      <c r="G44" s="7">
        <f t="shared" si="17"/>
        <v>0.008840897740253751</v>
      </c>
      <c r="H44" s="20">
        <f t="shared" si="18"/>
        <v>2822226.244667503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101614</v>
      </c>
      <c r="C46" s="11">
        <f t="shared" si="19"/>
        <v>1</v>
      </c>
      <c r="D46" s="10">
        <f t="shared" si="19"/>
        <v>297537</v>
      </c>
      <c r="E46" s="11">
        <f t="shared" si="19"/>
        <v>1</v>
      </c>
      <c r="F46" s="10">
        <f t="shared" si="19"/>
        <v>254421483325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72205</v>
      </c>
      <c r="C49" s="7">
        <f aca="true" t="shared" si="20" ref="C49:C55">B49/B$57</f>
        <v>0.8734546246340696</v>
      </c>
      <c r="D49" s="6">
        <v>108547</v>
      </c>
      <c r="E49" s="7">
        <f aca="true" t="shared" si="21" ref="E49:E55">D49/D$57</f>
        <v>0.6196807599648334</v>
      </c>
      <c r="F49" s="20">
        <v>31562990708</v>
      </c>
      <c r="G49" s="7">
        <f aca="true" t="shared" si="22" ref="G49:G55">F49/F$57</f>
        <v>0.15394564797836668</v>
      </c>
      <c r="H49" s="20">
        <f aca="true" t="shared" si="23" ref="H49:H55">IF(D49=0,"-",+F49/D49)</f>
        <v>290777.1813868647</v>
      </c>
      <c r="J49" s="8"/>
      <c r="N49" s="1"/>
    </row>
    <row r="50" spans="1:14" ht="12.75">
      <c r="A50" s="1" t="s">
        <v>6</v>
      </c>
      <c r="B50" s="6">
        <v>421</v>
      </c>
      <c r="C50" s="7">
        <f t="shared" si="20"/>
        <v>0.005092783006314567</v>
      </c>
      <c r="D50" s="6">
        <v>518</v>
      </c>
      <c r="E50" s="7">
        <f t="shared" si="21"/>
        <v>0.0029571948894191796</v>
      </c>
      <c r="F50" s="20">
        <v>626318219</v>
      </c>
      <c r="G50" s="7">
        <f t="shared" si="22"/>
        <v>0.003054810773687966</v>
      </c>
      <c r="H50" s="20">
        <f t="shared" si="23"/>
        <v>1209108.530888031</v>
      </c>
      <c r="J50" s="8"/>
      <c r="N50" s="1"/>
    </row>
    <row r="51" spans="1:14" ht="12.75">
      <c r="A51" s="1" t="s">
        <v>7</v>
      </c>
      <c r="B51" s="6">
        <v>36</v>
      </c>
      <c r="C51" s="7">
        <f t="shared" si="20"/>
        <v>0.00043548738296276586</v>
      </c>
      <c r="D51" s="6">
        <v>55</v>
      </c>
      <c r="E51" s="7">
        <f t="shared" si="21"/>
        <v>0.0003139878743591793</v>
      </c>
      <c r="F51" s="20">
        <v>348779000</v>
      </c>
      <c r="G51" s="7">
        <f t="shared" si="22"/>
        <v>0.0017011381986256975</v>
      </c>
      <c r="H51" s="20">
        <f t="shared" si="23"/>
        <v>6341436.363636363</v>
      </c>
      <c r="J51" s="8"/>
      <c r="N51" s="1"/>
    </row>
    <row r="52" spans="1:14" ht="12.75">
      <c r="A52" s="1" t="s">
        <v>8</v>
      </c>
      <c r="B52" s="6">
        <v>267</v>
      </c>
      <c r="C52" s="7">
        <f t="shared" si="20"/>
        <v>0.0032298647569738467</v>
      </c>
      <c r="D52" s="6">
        <v>756</v>
      </c>
      <c r="E52" s="7">
        <f t="shared" si="21"/>
        <v>0.0043159060548279915</v>
      </c>
      <c r="F52" s="20">
        <v>448408500</v>
      </c>
      <c r="G52" s="7">
        <f t="shared" si="22"/>
        <v>0.002187072122858461</v>
      </c>
      <c r="H52" s="20">
        <f t="shared" si="23"/>
        <v>593132.9365079365</v>
      </c>
      <c r="J52" s="8"/>
      <c r="N52" s="1"/>
    </row>
    <row r="53" spans="1:14" ht="12.75">
      <c r="A53" s="1" t="s">
        <v>9</v>
      </c>
      <c r="B53" s="6">
        <v>8554</v>
      </c>
      <c r="C53" s="7">
        <f t="shared" si="20"/>
        <v>0.10347664094065274</v>
      </c>
      <c r="D53" s="6">
        <v>63572</v>
      </c>
      <c r="E53" s="7">
        <f t="shared" si="21"/>
        <v>0.3629243117956681</v>
      </c>
      <c r="F53" s="20">
        <v>163158075120</v>
      </c>
      <c r="G53" s="7">
        <f t="shared" si="22"/>
        <v>0.795788834766064</v>
      </c>
      <c r="H53" s="20">
        <f t="shared" si="23"/>
        <v>2566508.4490027055</v>
      </c>
      <c r="J53" s="8"/>
      <c r="N53" s="1"/>
    </row>
    <row r="54" spans="1:14" ht="12.75">
      <c r="A54" s="1" t="s">
        <v>10</v>
      </c>
      <c r="B54" s="6">
        <v>906</v>
      </c>
      <c r="C54" s="7">
        <f t="shared" si="20"/>
        <v>0.01095976580456294</v>
      </c>
      <c r="D54" s="6">
        <v>1200</v>
      </c>
      <c r="E54" s="7">
        <f t="shared" si="21"/>
        <v>0.006850644531473003</v>
      </c>
      <c r="F54" s="20">
        <v>7529537815</v>
      </c>
      <c r="G54" s="7">
        <f t="shared" si="22"/>
        <v>0.03672464338475989</v>
      </c>
      <c r="H54" s="20">
        <f t="shared" si="23"/>
        <v>6274614.845833333</v>
      </c>
      <c r="J54" s="8"/>
      <c r="N54" s="1"/>
    </row>
    <row r="55" spans="1:14" ht="12.75">
      <c r="A55" s="1" t="s">
        <v>11</v>
      </c>
      <c r="B55" s="6">
        <v>277</v>
      </c>
      <c r="C55" s="7">
        <f t="shared" si="20"/>
        <v>0.0033508334744635038</v>
      </c>
      <c r="D55" s="6">
        <v>518</v>
      </c>
      <c r="E55" s="7">
        <f t="shared" si="21"/>
        <v>0.0029571948894191796</v>
      </c>
      <c r="F55" s="20">
        <v>1352736947</v>
      </c>
      <c r="G55" s="7">
        <f t="shared" si="22"/>
        <v>0.006597852775637311</v>
      </c>
      <c r="H55" s="20">
        <f t="shared" si="23"/>
        <v>2611461.2876447877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82666</v>
      </c>
      <c r="C57" s="11">
        <f t="shared" si="24"/>
        <v>1</v>
      </c>
      <c r="D57" s="10">
        <f t="shared" si="24"/>
        <v>175166</v>
      </c>
      <c r="E57" s="11">
        <f t="shared" si="24"/>
        <v>1</v>
      </c>
      <c r="F57" s="10">
        <f t="shared" si="24"/>
        <v>205026846309</v>
      </c>
      <c r="G57" s="11">
        <f t="shared" si="24"/>
        <v>1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Ohamilton</cp:lastModifiedBy>
  <cp:lastPrinted>2001-02-08T21:22:29Z</cp:lastPrinted>
  <dcterms:created xsi:type="dcterms:W3CDTF">2000-09-06T18:30:25Z</dcterms:created>
  <dcterms:modified xsi:type="dcterms:W3CDTF">2007-01-08T14:54:42Z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